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kłady budżet." sheetId="1" r:id="rId1"/>
  </sheets>
  <definedNames>
    <definedName name="_xlnm.Print_Area" localSheetId="0">'Zakłady budżet.'!$A$1:$J$44</definedName>
  </definedNames>
  <calcPr fullCalcOnLoad="1"/>
</workbook>
</file>

<file path=xl/sharedStrings.xml><?xml version="1.0" encoding="utf-8"?>
<sst xmlns="http://schemas.openxmlformats.org/spreadsheetml/2006/main" count="49" uniqueCount="47">
  <si>
    <t>Stan środków oborotowych na początek roku</t>
  </si>
  <si>
    <t>Przychody ogółem</t>
  </si>
  <si>
    <t>w tym:</t>
  </si>
  <si>
    <t>Stan środków obrotowych na koniec roku</t>
  </si>
  <si>
    <t>dochody własne</t>
  </si>
  <si>
    <t>dotacje z budżetu</t>
  </si>
  <si>
    <t>wynagrodz. i pochodne</t>
  </si>
  <si>
    <t>Dz.854</t>
  </si>
  <si>
    <t>Edukacyjna opieka wychowawcza</t>
  </si>
  <si>
    <t>Rozdz. 85406</t>
  </si>
  <si>
    <t>Poradnie psych.-pedag.</t>
  </si>
  <si>
    <t>Rozdz. 85410</t>
  </si>
  <si>
    <t>Internaty i bursy szkolne</t>
  </si>
  <si>
    <t>Rozdz.85446</t>
  </si>
  <si>
    <t>Dokształcanie i doskonalenie nauczycieli</t>
  </si>
  <si>
    <t>Dz.801</t>
  </si>
  <si>
    <t>Oświata i wychowanie</t>
  </si>
  <si>
    <t>Rozdz. 80101</t>
  </si>
  <si>
    <t>Szkoły podstawowe</t>
  </si>
  <si>
    <t>Rozdz. 80102</t>
  </si>
  <si>
    <t>Szkoły podstawowe specjalne</t>
  </si>
  <si>
    <t>Rozdz.80104</t>
  </si>
  <si>
    <t>Przedszkola</t>
  </si>
  <si>
    <t>Rozdz. 80110</t>
  </si>
  <si>
    <t>Gimnazja</t>
  </si>
  <si>
    <t>Rozdz. 80111</t>
  </si>
  <si>
    <t>Gimnazja specjalne</t>
  </si>
  <si>
    <t>Rozdział 80113</t>
  </si>
  <si>
    <t>Dowożenie uczniów do szkół</t>
  </si>
  <si>
    <t>Rozdz. 80120</t>
  </si>
  <si>
    <t>Licea ogólnokształcące</t>
  </si>
  <si>
    <t>Rozdz.80123</t>
  </si>
  <si>
    <t>Licea profilowane</t>
  </si>
  <si>
    <t>Rozdz. 80130</t>
  </si>
  <si>
    <t>Szkoły zawodowe</t>
  </si>
  <si>
    <t>Rozdz.80134</t>
  </si>
  <si>
    <t>Szkoły zawodowe spec</t>
  </si>
  <si>
    <t>Rozdz. 80140</t>
  </si>
  <si>
    <t>Centra kszt. ustaw. i praktycznego</t>
  </si>
  <si>
    <t>Rozdz.80146</t>
  </si>
  <si>
    <t>Dz.926 Rozdz.92604</t>
  </si>
  <si>
    <t>Instytucje kultury fizycznej</t>
  </si>
  <si>
    <t>OGÓŁEM</t>
  </si>
  <si>
    <t>Plan przychodów i kosztów zakładów budżetowych w 2010 r.</t>
  </si>
  <si>
    <t>Koszty ogółem</t>
  </si>
  <si>
    <t>pozostałe koszty</t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</si>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</sst>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u val="single"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top"/>
    </xf>
    <xf numFmtId="0" fontId="2" fillId="0" borderId="18" xfId="0" applyFont="1" applyBorder="1" applyAlignment="1">
      <alignment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view="pageBreakPreview" zoomScale="60" zoomScalePageLayoutView="0" workbookViewId="0" topLeftCell="A1">
      <selection activeCell="G5" sqref="G5:G6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25.125" style="1" customWidth="1"/>
    <col min="4" max="4" width="18.375" style="1" customWidth="1"/>
    <col min="5" max="5" width="18.625" style="1" customWidth="1"/>
    <col min="6" max="6" width="18.125" style="1" customWidth="1"/>
    <col min="7" max="7" width="19.00390625" style="1" customWidth="1"/>
    <col min="8" max="8" width="19.125" style="1" customWidth="1"/>
    <col min="9" max="9" width="16.625" style="1" customWidth="1"/>
    <col min="10" max="10" width="22.125" style="1" customWidth="1"/>
    <col min="11" max="11" width="9.125" style="1" customWidth="1"/>
    <col min="12" max="12" width="9.25390625" style="1" bestFit="1" customWidth="1"/>
    <col min="13" max="16384" width="9.125" style="1" customWidth="1"/>
  </cols>
  <sheetData>
    <row r="1" spans="2:10" ht="18">
      <c r="B1" s="2"/>
      <c r="C1" s="2"/>
      <c r="D1" s="2"/>
      <c r="E1" s="2"/>
      <c r="F1" s="2"/>
      <c r="G1" s="2"/>
      <c r="H1" s="2"/>
      <c r="I1" s="2"/>
      <c r="J1" s="3" t="s">
        <v>46</v>
      </c>
    </row>
    <row r="2" spans="2:10" ht="18">
      <c r="B2" s="42" t="s">
        <v>43</v>
      </c>
      <c r="C2" s="42"/>
      <c r="D2" s="42"/>
      <c r="E2" s="42"/>
      <c r="F2" s="42"/>
      <c r="G2" s="42"/>
      <c r="H2" s="42"/>
      <c r="I2" s="42"/>
      <c r="J2" s="42"/>
    </row>
    <row r="3" spans="2:10" ht="18">
      <c r="B3" s="4"/>
      <c r="C3" s="4"/>
      <c r="D3" s="4"/>
      <c r="E3" s="4"/>
      <c r="F3" s="4"/>
      <c r="G3" s="4"/>
      <c r="H3" s="4"/>
      <c r="I3" s="4"/>
      <c r="J3" s="4"/>
    </row>
    <row r="4" spans="2:10" ht="18.75" thickBot="1">
      <c r="B4" s="5"/>
      <c r="C4" s="5"/>
      <c r="D4" s="5"/>
      <c r="E4" s="5"/>
      <c r="F4" s="5"/>
      <c r="G4" s="5"/>
      <c r="H4" s="5"/>
      <c r="I4" s="5"/>
      <c r="J4" s="5"/>
    </row>
    <row r="5" spans="2:10" ht="12.75" customHeight="1">
      <c r="B5" s="43"/>
      <c r="C5" s="45" t="s">
        <v>0</v>
      </c>
      <c r="D5" s="45" t="s">
        <v>1</v>
      </c>
      <c r="E5" s="46" t="s">
        <v>2</v>
      </c>
      <c r="F5" s="46"/>
      <c r="G5" s="45" t="s">
        <v>44</v>
      </c>
      <c r="H5" s="46" t="s">
        <v>2</v>
      </c>
      <c r="I5" s="46"/>
      <c r="J5" s="47" t="s">
        <v>3</v>
      </c>
    </row>
    <row r="6" spans="2:10" ht="42" customHeight="1">
      <c r="B6" s="44"/>
      <c r="C6" s="45"/>
      <c r="D6" s="45"/>
      <c r="E6" s="6" t="s">
        <v>4</v>
      </c>
      <c r="F6" s="6" t="s">
        <v>5</v>
      </c>
      <c r="G6" s="45"/>
      <c r="H6" s="6" t="s">
        <v>6</v>
      </c>
      <c r="I6" s="6" t="s">
        <v>45</v>
      </c>
      <c r="J6" s="47"/>
    </row>
    <row r="7" spans="2:10" ht="21" customHeight="1">
      <c r="B7" s="7" t="s">
        <v>7</v>
      </c>
      <c r="C7" s="8"/>
      <c r="D7" s="8"/>
      <c r="E7" s="8"/>
      <c r="F7" s="8"/>
      <c r="G7" s="8"/>
      <c r="H7" s="8"/>
      <c r="I7" s="8"/>
      <c r="J7" s="9"/>
    </row>
    <row r="8" spans="2:10" ht="36" customHeight="1">
      <c r="B8" s="10" t="s">
        <v>8</v>
      </c>
      <c r="C8" s="8"/>
      <c r="D8" s="11">
        <f aca="true" t="shared" si="0" ref="D8:I8">D10+D12+D14</f>
        <v>1917800</v>
      </c>
      <c r="E8" s="11">
        <f t="shared" si="0"/>
        <v>25800</v>
      </c>
      <c r="F8" s="11">
        <f t="shared" si="0"/>
        <v>1892000</v>
      </c>
      <c r="G8" s="11">
        <f t="shared" si="0"/>
        <v>1917800</v>
      </c>
      <c r="H8" s="11">
        <f t="shared" si="0"/>
        <v>1749910</v>
      </c>
      <c r="I8" s="11">
        <f t="shared" si="0"/>
        <v>167890</v>
      </c>
      <c r="J8" s="9"/>
    </row>
    <row r="9" spans="2:10" ht="18">
      <c r="B9" s="12" t="s">
        <v>9</v>
      </c>
      <c r="C9" s="8"/>
      <c r="D9" s="8"/>
      <c r="E9" s="8"/>
      <c r="F9" s="8"/>
      <c r="G9" s="8"/>
      <c r="H9" s="8"/>
      <c r="I9" s="8"/>
      <c r="J9" s="9"/>
    </row>
    <row r="10" spans="2:10" ht="18">
      <c r="B10" s="12" t="s">
        <v>10</v>
      </c>
      <c r="C10" s="8"/>
      <c r="D10" s="8">
        <f>E10+F10</f>
        <v>1602800</v>
      </c>
      <c r="E10" s="8">
        <v>2800</v>
      </c>
      <c r="F10" s="8">
        <v>1600000</v>
      </c>
      <c r="G10" s="8">
        <f>D10</f>
        <v>1602800</v>
      </c>
      <c r="H10" s="8">
        <f>G10*0.95</f>
        <v>1522660</v>
      </c>
      <c r="I10" s="8">
        <f>G10-H10</f>
        <v>80140</v>
      </c>
      <c r="J10" s="9"/>
    </row>
    <row r="11" spans="2:10" ht="18">
      <c r="B11" s="12" t="s">
        <v>11</v>
      </c>
      <c r="C11" s="8"/>
      <c r="D11" s="8"/>
      <c r="E11" s="8"/>
      <c r="F11" s="8"/>
      <c r="G11" s="8"/>
      <c r="H11" s="8"/>
      <c r="I11" s="8"/>
      <c r="J11" s="9"/>
    </row>
    <row r="12" spans="2:10" ht="18">
      <c r="B12" s="12" t="s">
        <v>12</v>
      </c>
      <c r="C12" s="8"/>
      <c r="D12" s="8">
        <f>E12+F12</f>
        <v>303000</v>
      </c>
      <c r="E12" s="8">
        <v>23000</v>
      </c>
      <c r="F12" s="8">
        <v>280000</v>
      </c>
      <c r="G12" s="8">
        <f>D12</f>
        <v>303000</v>
      </c>
      <c r="H12" s="8">
        <f>G12*0.75</f>
        <v>227250</v>
      </c>
      <c r="I12" s="8">
        <f>G12-H12</f>
        <v>75750</v>
      </c>
      <c r="J12" s="9"/>
    </row>
    <row r="13" spans="2:10" ht="18">
      <c r="B13" s="12" t="s">
        <v>13</v>
      </c>
      <c r="C13" s="8"/>
      <c r="D13" s="8"/>
      <c r="E13" s="8"/>
      <c r="F13" s="8"/>
      <c r="G13" s="8"/>
      <c r="H13" s="8"/>
      <c r="I13" s="8"/>
      <c r="J13" s="9"/>
    </row>
    <row r="14" spans="2:10" ht="39.75" customHeight="1" thickBot="1">
      <c r="B14" s="13" t="s">
        <v>14</v>
      </c>
      <c r="C14" s="14"/>
      <c r="D14" s="15">
        <f>E14+F14</f>
        <v>12000</v>
      </c>
      <c r="E14" s="15"/>
      <c r="F14" s="15">
        <v>12000</v>
      </c>
      <c r="G14" s="15">
        <f>D14</f>
        <v>12000</v>
      </c>
      <c r="H14" s="15">
        <v>0</v>
      </c>
      <c r="I14" s="15">
        <f>G14-H14</f>
        <v>12000</v>
      </c>
      <c r="J14" s="16"/>
    </row>
    <row r="15" spans="2:10" ht="18">
      <c r="B15" s="17" t="s">
        <v>15</v>
      </c>
      <c r="C15" s="18"/>
      <c r="D15" s="18"/>
      <c r="E15" s="18"/>
      <c r="F15" s="18"/>
      <c r="G15" s="18"/>
      <c r="H15" s="18"/>
      <c r="I15" s="18"/>
      <c r="J15" s="19"/>
    </row>
    <row r="16" spans="2:10" ht="18">
      <c r="B16" s="20" t="s">
        <v>16</v>
      </c>
      <c r="C16" s="8"/>
      <c r="D16" s="11">
        <f>D18+D20+D22+D24+D26+D28+D30+D32+D34+D36+D38+D41</f>
        <v>53240000</v>
      </c>
      <c r="E16" s="11">
        <f>E18+E20+E22+E24+E26+E30+E32+E34+E36+E38+E41</f>
        <v>3755000</v>
      </c>
      <c r="F16" s="11">
        <f>F18+F20+F22+F24+F26+F28+F30+F32+F34+F36+F38+F41</f>
        <v>49485000</v>
      </c>
      <c r="G16" s="11">
        <f>G18+G20+G22+G24+G26+G28+G30+G32+G34+G36+G38+G41</f>
        <v>53240000</v>
      </c>
      <c r="H16" s="11">
        <f>H18+H20+H22+H24+H26+H30+H32+H34+H36+H38+H41</f>
        <v>46029000</v>
      </c>
      <c r="I16" s="11">
        <f>I18+I20+I22+I24+I26+I28+I30+I32+I34+I36+I38+I41</f>
        <v>7211000</v>
      </c>
      <c r="J16" s="9"/>
    </row>
    <row r="17" spans="2:10" ht="18">
      <c r="B17" s="12" t="s">
        <v>17</v>
      </c>
      <c r="C17" s="8"/>
      <c r="D17" s="8"/>
      <c r="E17" s="8"/>
      <c r="F17" s="8"/>
      <c r="G17" s="8"/>
      <c r="H17" s="8"/>
      <c r="I17" s="8"/>
      <c r="J17" s="9"/>
    </row>
    <row r="18" spans="2:10" ht="18">
      <c r="B18" s="12" t="s">
        <v>18</v>
      </c>
      <c r="C18" s="8"/>
      <c r="D18" s="8">
        <f>E18+F18</f>
        <v>14375000</v>
      </c>
      <c r="E18" s="8">
        <v>650000</v>
      </c>
      <c r="F18" s="8">
        <v>13725000</v>
      </c>
      <c r="G18" s="8">
        <f>D18</f>
        <v>14375000</v>
      </c>
      <c r="H18" s="8">
        <f>G18*0.9</f>
        <v>12937500</v>
      </c>
      <c r="I18" s="8">
        <f>G18-H18</f>
        <v>1437500</v>
      </c>
      <c r="J18" s="9"/>
    </row>
    <row r="19" spans="2:10" ht="18">
      <c r="B19" s="12" t="s">
        <v>19</v>
      </c>
      <c r="C19" s="8"/>
      <c r="D19" s="8"/>
      <c r="E19" s="8"/>
      <c r="F19" s="8"/>
      <c r="G19" s="8"/>
      <c r="H19" s="8"/>
      <c r="I19" s="8"/>
      <c r="J19" s="9"/>
    </row>
    <row r="20" spans="2:10" ht="36" customHeight="1">
      <c r="B20" s="21" t="s">
        <v>20</v>
      </c>
      <c r="C20" s="8"/>
      <c r="D20" s="22">
        <f>E20+F20</f>
        <v>804000</v>
      </c>
      <c r="E20" s="22">
        <v>4000</v>
      </c>
      <c r="F20" s="22">
        <v>800000</v>
      </c>
      <c r="G20" s="22">
        <f>D20</f>
        <v>804000</v>
      </c>
      <c r="H20" s="22">
        <f>G20*0.95</f>
        <v>763800</v>
      </c>
      <c r="I20" s="22">
        <f>G20-H20</f>
        <v>40200</v>
      </c>
      <c r="J20" s="9"/>
    </row>
    <row r="21" spans="2:10" ht="18">
      <c r="B21" s="23" t="s">
        <v>21</v>
      </c>
      <c r="C21" s="8"/>
      <c r="D21" s="8"/>
      <c r="E21" s="8"/>
      <c r="F21" s="8"/>
      <c r="G21" s="8"/>
      <c r="H21" s="8"/>
      <c r="I21" s="8"/>
      <c r="J21" s="9"/>
    </row>
    <row r="22" spans="2:10" ht="18">
      <c r="B22" s="12" t="s">
        <v>22</v>
      </c>
      <c r="C22" s="8"/>
      <c r="D22" s="8">
        <f>E22+F22</f>
        <v>9984000</v>
      </c>
      <c r="E22" s="8">
        <v>2284000</v>
      </c>
      <c r="F22" s="8">
        <v>7700000</v>
      </c>
      <c r="G22" s="8">
        <f>D22</f>
        <v>9984000</v>
      </c>
      <c r="H22" s="8">
        <f>G22*0.75</f>
        <v>7488000</v>
      </c>
      <c r="I22" s="8">
        <f>G22-H22</f>
        <v>2496000</v>
      </c>
      <c r="J22" s="9"/>
    </row>
    <row r="23" spans="2:10" ht="18">
      <c r="B23" s="12" t="s">
        <v>23</v>
      </c>
      <c r="C23" s="8"/>
      <c r="D23" s="8"/>
      <c r="E23" s="8"/>
      <c r="F23" s="8"/>
      <c r="G23" s="8"/>
      <c r="H23" s="8"/>
      <c r="I23" s="8"/>
      <c r="J23" s="9"/>
    </row>
    <row r="24" spans="2:10" ht="18">
      <c r="B24" s="12" t="s">
        <v>24</v>
      </c>
      <c r="C24" s="8"/>
      <c r="D24" s="8">
        <f>E24+F24</f>
        <v>7928000</v>
      </c>
      <c r="E24" s="8">
        <v>268000</v>
      </c>
      <c r="F24" s="8">
        <v>7660000</v>
      </c>
      <c r="G24" s="8">
        <f>D24</f>
        <v>7928000</v>
      </c>
      <c r="H24" s="8">
        <f>G24*0.9</f>
        <v>7135200</v>
      </c>
      <c r="I24" s="8">
        <f>G24-H24</f>
        <v>792800</v>
      </c>
      <c r="J24" s="9"/>
    </row>
    <row r="25" spans="2:10" ht="18">
      <c r="B25" s="12" t="s">
        <v>25</v>
      </c>
      <c r="C25" s="8"/>
      <c r="D25" s="8"/>
      <c r="E25" s="8"/>
      <c r="F25" s="8"/>
      <c r="G25" s="24"/>
      <c r="H25" s="8"/>
      <c r="I25" s="8"/>
      <c r="J25" s="9"/>
    </row>
    <row r="26" spans="2:10" ht="18">
      <c r="B26" s="12" t="s">
        <v>26</v>
      </c>
      <c r="C26" s="8"/>
      <c r="D26" s="8">
        <f>E26+F26</f>
        <v>700000</v>
      </c>
      <c r="E26" s="8"/>
      <c r="F26" s="8">
        <v>700000</v>
      </c>
      <c r="G26" s="8">
        <f>D26</f>
        <v>700000</v>
      </c>
      <c r="H26" s="8">
        <f>G26*0.95</f>
        <v>665000</v>
      </c>
      <c r="I26" s="8">
        <f>G26-H26</f>
        <v>35000</v>
      </c>
      <c r="J26" s="9"/>
    </row>
    <row r="27" spans="2:10" ht="18">
      <c r="B27" s="12" t="s">
        <v>27</v>
      </c>
      <c r="C27" s="8"/>
      <c r="D27" s="8"/>
      <c r="E27" s="8"/>
      <c r="F27" s="8"/>
      <c r="G27" s="8"/>
      <c r="H27" s="8"/>
      <c r="I27" s="8"/>
      <c r="J27" s="9"/>
    </row>
    <row r="28" spans="2:10" ht="18">
      <c r="B28" s="12" t="s">
        <v>28</v>
      </c>
      <c r="C28" s="8"/>
      <c r="D28" s="8">
        <f>E28+F28</f>
        <v>50000</v>
      </c>
      <c r="E28" s="8"/>
      <c r="F28" s="8">
        <v>50000</v>
      </c>
      <c r="G28" s="8">
        <f>D28</f>
        <v>50000</v>
      </c>
      <c r="H28" s="8"/>
      <c r="I28" s="8">
        <f>G28-H28</f>
        <v>50000</v>
      </c>
      <c r="J28" s="9"/>
    </row>
    <row r="29" spans="2:10" ht="18">
      <c r="B29" s="12" t="s">
        <v>29</v>
      </c>
      <c r="C29" s="8"/>
      <c r="D29" s="8"/>
      <c r="E29" s="8"/>
      <c r="F29" s="8"/>
      <c r="G29" s="8"/>
      <c r="H29" s="8"/>
      <c r="I29" s="8"/>
      <c r="J29" s="9"/>
    </row>
    <row r="30" spans="2:10" ht="18">
      <c r="B30" s="12" t="s">
        <v>30</v>
      </c>
      <c r="C30" s="8"/>
      <c r="D30" s="24">
        <f>E30+F30</f>
        <v>6716000</v>
      </c>
      <c r="E30" s="8">
        <v>116000</v>
      </c>
      <c r="F30" s="8">
        <v>6600000</v>
      </c>
      <c r="G30" s="8">
        <f>D30</f>
        <v>6716000</v>
      </c>
      <c r="H30" s="8">
        <f>G30*0.9</f>
        <v>6044400</v>
      </c>
      <c r="I30" s="8">
        <f>G30-H30</f>
        <v>671600</v>
      </c>
      <c r="J30" s="9"/>
    </row>
    <row r="31" spans="2:10" ht="18">
      <c r="B31" s="23" t="s">
        <v>31</v>
      </c>
      <c r="C31" s="8"/>
      <c r="D31" s="24"/>
      <c r="E31" s="8"/>
      <c r="F31" s="8"/>
      <c r="G31" s="8"/>
      <c r="H31" s="8"/>
      <c r="I31" s="8"/>
      <c r="J31" s="9"/>
    </row>
    <row r="32" spans="2:10" ht="18">
      <c r="B32" s="12" t="s">
        <v>32</v>
      </c>
      <c r="C32" s="8"/>
      <c r="D32" s="24">
        <f>E32+F32</f>
        <v>350000</v>
      </c>
      <c r="E32" s="8"/>
      <c r="F32" s="8">
        <v>350000</v>
      </c>
      <c r="G32" s="8">
        <f>D32</f>
        <v>350000</v>
      </c>
      <c r="H32" s="8">
        <f>G32*0.9</f>
        <v>315000</v>
      </c>
      <c r="I32" s="8">
        <f>G32-H32</f>
        <v>35000</v>
      </c>
      <c r="J32" s="9"/>
    </row>
    <row r="33" spans="2:10" ht="18">
      <c r="B33" s="12" t="s">
        <v>33</v>
      </c>
      <c r="C33" s="8"/>
      <c r="D33" s="8"/>
      <c r="E33" s="8"/>
      <c r="F33" s="8"/>
      <c r="G33" s="8"/>
      <c r="H33" s="8"/>
      <c r="I33" s="8"/>
      <c r="J33" s="9"/>
    </row>
    <row r="34" spans="2:10" ht="18">
      <c r="B34" s="12" t="s">
        <v>34</v>
      </c>
      <c r="C34" s="8"/>
      <c r="D34" s="8">
        <f>E34+F34</f>
        <v>9837000</v>
      </c>
      <c r="E34" s="8">
        <v>262000</v>
      </c>
      <c r="F34" s="8">
        <v>9575000</v>
      </c>
      <c r="G34" s="8">
        <f>D34</f>
        <v>9837000</v>
      </c>
      <c r="H34" s="8">
        <f>G34*0.9</f>
        <v>8853300</v>
      </c>
      <c r="I34" s="8">
        <f>G34-H34</f>
        <v>983700</v>
      </c>
      <c r="J34" s="9"/>
    </row>
    <row r="35" spans="2:10" ht="18">
      <c r="B35" s="12" t="s">
        <v>35</v>
      </c>
      <c r="C35" s="8"/>
      <c r="D35" s="8"/>
      <c r="E35" s="8"/>
      <c r="F35" s="8"/>
      <c r="G35" s="8"/>
      <c r="H35" s="8"/>
      <c r="I35" s="8"/>
      <c r="J35" s="9"/>
    </row>
    <row r="36" spans="2:10" ht="18">
      <c r="B36" s="12" t="s">
        <v>36</v>
      </c>
      <c r="C36" s="8"/>
      <c r="D36" s="8">
        <f>E36+F36</f>
        <v>600000</v>
      </c>
      <c r="E36" s="8"/>
      <c r="F36" s="8">
        <v>600000</v>
      </c>
      <c r="G36" s="8">
        <f>D36</f>
        <v>600000</v>
      </c>
      <c r="H36" s="8">
        <f>G36*0.95</f>
        <v>570000</v>
      </c>
      <c r="I36" s="8">
        <f>G36-H36</f>
        <v>30000</v>
      </c>
      <c r="J36" s="9"/>
    </row>
    <row r="37" spans="2:10" ht="18">
      <c r="B37" s="12" t="s">
        <v>37</v>
      </c>
      <c r="C37" s="8"/>
      <c r="D37" s="8"/>
      <c r="E37" s="8"/>
      <c r="F37" s="8"/>
      <c r="G37" s="8"/>
      <c r="H37" s="8"/>
      <c r="I37" s="8"/>
      <c r="J37" s="9"/>
    </row>
    <row r="38" spans="2:10" ht="18">
      <c r="B38" s="39" t="s">
        <v>38</v>
      </c>
      <c r="C38" s="40"/>
      <c r="D38" s="37">
        <f>E38+F38</f>
        <v>1571000</v>
      </c>
      <c r="E38" s="37">
        <v>171000</v>
      </c>
      <c r="F38" s="37">
        <v>1400000</v>
      </c>
      <c r="G38" s="37">
        <f>D38</f>
        <v>1571000</v>
      </c>
      <c r="H38" s="37">
        <f>G38*0.8</f>
        <v>1256800</v>
      </c>
      <c r="I38" s="37">
        <f>G38-H38</f>
        <v>314200</v>
      </c>
      <c r="J38" s="35"/>
    </row>
    <row r="39" spans="2:10" ht="18">
      <c r="B39" s="39"/>
      <c r="C39" s="41"/>
      <c r="D39" s="38"/>
      <c r="E39" s="38"/>
      <c r="F39" s="38"/>
      <c r="G39" s="38"/>
      <c r="H39" s="38"/>
      <c r="I39" s="38"/>
      <c r="J39" s="36"/>
    </row>
    <row r="40" spans="2:10" ht="18">
      <c r="B40" s="21" t="s">
        <v>39</v>
      </c>
      <c r="C40" s="8"/>
      <c r="D40" s="8"/>
      <c r="E40" s="8"/>
      <c r="F40" s="8"/>
      <c r="G40" s="8"/>
      <c r="H40" s="8"/>
      <c r="I40" s="8"/>
      <c r="J40" s="9"/>
    </row>
    <row r="41" spans="2:10" ht="36.75" thickBot="1">
      <c r="B41" s="13" t="s">
        <v>14</v>
      </c>
      <c r="C41" s="25"/>
      <c r="D41" s="25">
        <f>E41+F41</f>
        <v>325000</v>
      </c>
      <c r="E41" s="25"/>
      <c r="F41" s="25">
        <v>325000</v>
      </c>
      <c r="G41" s="25">
        <f>D41</f>
        <v>325000</v>
      </c>
      <c r="H41" s="25"/>
      <c r="I41" s="25">
        <f>F41-H41</f>
        <v>325000</v>
      </c>
      <c r="J41" s="26"/>
    </row>
    <row r="42" spans="2:10" ht="21" customHeight="1">
      <c r="B42" s="27" t="s">
        <v>40</v>
      </c>
      <c r="C42" s="28"/>
      <c r="D42" s="48">
        <v>3234000</v>
      </c>
      <c r="E42" s="48">
        <v>1624700</v>
      </c>
      <c r="F42" s="48">
        <v>1609300</v>
      </c>
      <c r="G42" s="48">
        <v>3234000</v>
      </c>
      <c r="H42" s="48">
        <v>1903066</v>
      </c>
      <c r="I42" s="48">
        <v>1330934</v>
      </c>
      <c r="J42" s="29"/>
    </row>
    <row r="43" spans="2:10" ht="34.5" customHeight="1">
      <c r="B43" s="27" t="s">
        <v>41</v>
      </c>
      <c r="C43" s="30"/>
      <c r="D43" s="49"/>
      <c r="E43" s="49"/>
      <c r="F43" s="49"/>
      <c r="G43" s="49"/>
      <c r="H43" s="49"/>
      <c r="I43" s="49"/>
      <c r="J43" s="19"/>
    </row>
    <row r="44" spans="2:10" s="31" customFormat="1" ht="18.75" thickBot="1">
      <c r="B44" s="32" t="s">
        <v>42</v>
      </c>
      <c r="C44" s="33"/>
      <c r="D44" s="33">
        <f aca="true" t="shared" si="1" ref="D44:I44">D8+D16+D42</f>
        <v>58391800</v>
      </c>
      <c r="E44" s="33">
        <f t="shared" si="1"/>
        <v>5405500</v>
      </c>
      <c r="F44" s="33">
        <f t="shared" si="1"/>
        <v>52986300</v>
      </c>
      <c r="G44" s="33">
        <f t="shared" si="1"/>
        <v>58391800</v>
      </c>
      <c r="H44" s="33">
        <f t="shared" si="1"/>
        <v>49681976</v>
      </c>
      <c r="I44" s="33">
        <f t="shared" si="1"/>
        <v>8709824</v>
      </c>
      <c r="J44" s="34"/>
    </row>
  </sheetData>
  <sheetProtection/>
  <mergeCells count="23">
    <mergeCell ref="D42:D43"/>
    <mergeCell ref="E42:E43"/>
    <mergeCell ref="F42:F43"/>
    <mergeCell ref="G42:G43"/>
    <mergeCell ref="H42:H43"/>
    <mergeCell ref="I42:I43"/>
    <mergeCell ref="B2:J2"/>
    <mergeCell ref="B5:B6"/>
    <mergeCell ref="C5:C6"/>
    <mergeCell ref="D5:D6"/>
    <mergeCell ref="E5:F5"/>
    <mergeCell ref="G5:G6"/>
    <mergeCell ref="H5:I5"/>
    <mergeCell ref="J5:J6"/>
    <mergeCell ref="J38:J39"/>
    <mergeCell ref="F38:F39"/>
    <mergeCell ref="G38:G39"/>
    <mergeCell ref="H38:H39"/>
    <mergeCell ref="I38:I39"/>
    <mergeCell ref="B38:B39"/>
    <mergeCell ref="C38:C39"/>
    <mergeCell ref="D38:D39"/>
    <mergeCell ref="E38:E39"/>
  </mergeCells>
  <printOptions/>
  <pageMargins left="0.53" right="0.43" top="0.41" bottom="0.43" header="0.32" footer="0.28"/>
  <pageSetup horizontalDpi="600" verticalDpi="600" orientation="landscape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2010-01-13T12:14:56Z</cp:lastPrinted>
  <dcterms:created xsi:type="dcterms:W3CDTF">1997-02-26T13:46:56Z</dcterms:created>
  <dcterms:modified xsi:type="dcterms:W3CDTF">2010-01-13T12:18:49Z</dcterms:modified>
  <cp:category/>
  <cp:version/>
  <cp:contentType/>
  <cp:contentStatus/>
</cp:coreProperties>
</file>