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9435" windowHeight="4560" tabRatio="601" activeTab="1"/>
  </bookViews>
  <sheets>
    <sheet name="tabela 6" sheetId="1" r:id="rId1"/>
    <sheet name="tabela 8" sheetId="2" r:id="rId2"/>
  </sheets>
  <definedNames>
    <definedName name="_xlnm.Print_Area" localSheetId="0">'tabela 6'!$A$1:$G$42</definedName>
    <definedName name="_xlnm.Print_Area" localSheetId="1">'tabela 8'!$A$1:$F$32</definedName>
  </definedNames>
  <calcPr fullCalcOnLoad="1"/>
</workbook>
</file>

<file path=xl/sharedStrings.xml><?xml version="1.0" encoding="utf-8"?>
<sst xmlns="http://schemas.openxmlformats.org/spreadsheetml/2006/main" count="88" uniqueCount="55">
  <si>
    <t>WYSZCZEGÓLNIENIE</t>
  </si>
  <si>
    <t>MIASTO NA PRAWACH POWIATU</t>
  </si>
  <si>
    <t>OGÓŁEM</t>
  </si>
  <si>
    <t>POMOC SPOŁECZNA</t>
  </si>
  <si>
    <t>POZOSTAŁE ZADANIA W ZAKRESIE POLITYKI SPOŁECZNEJ</t>
  </si>
  <si>
    <t>dotacje celowe otrzymane z budżetu państwa na zadania bieżące z zakresu administracji rządowej oraz inne zadania zlecone ustawami realizowane przez powiat</t>
  </si>
  <si>
    <t>2320</t>
  </si>
  <si>
    <t>2110</t>
  </si>
  <si>
    <t>010</t>
  </si>
  <si>
    <t>ROLNICTWO I ŁOWIECTWO</t>
  </si>
  <si>
    <t>§</t>
  </si>
  <si>
    <t>Roz.</t>
  </si>
  <si>
    <t>Dz.</t>
  </si>
  <si>
    <t xml:space="preserve">OGÓŁEM </t>
  </si>
  <si>
    <t>01005</t>
  </si>
  <si>
    <t>Prace geodezyjno - urządzeniowe na potrzeby rolnictwa</t>
  </si>
  <si>
    <t xml:space="preserve"> - dochody bieżące</t>
  </si>
  <si>
    <t xml:space="preserve">MIASTO </t>
  </si>
  <si>
    <t>Placówki opiekuńczo - wychowawcze</t>
  </si>
  <si>
    <t>Rodziny zastępcze</t>
  </si>
  <si>
    <t>Ośrodki adopcyjno - opiekuńcze</t>
  </si>
  <si>
    <t>Rehabilitacja zawodowa i społeczna osób niepełnosprawnych</t>
  </si>
  <si>
    <t xml:space="preserve">dotacje celowe otrzymane z powiatu na zadania bieżące z tytułu odpłatności za pobyt w Placówkach Opiekuńczo-Wychowawczych dzieci spoza terenu miasta Tarnobrzeg na podstawie porozumień z jednostkami samorządu terytorialnego </t>
  </si>
  <si>
    <t xml:space="preserve">                         Sandomierz</t>
  </si>
  <si>
    <t xml:space="preserve">                         Nisko</t>
  </si>
  <si>
    <t xml:space="preserve">                         Tarnobrzeg</t>
  </si>
  <si>
    <t xml:space="preserve">                         Stalowa Wola</t>
  </si>
  <si>
    <t xml:space="preserve">                         Staszów</t>
  </si>
  <si>
    <t>dotacje celowe otrzymane z powiatu na zadania bieżące z tytułu odpłatności za pobyt w rodzinach zastępczych dzieci spoza terenu miasta Tarnobrzeg na podstawie porozumień z jednostkami samorządu terytorialnego</t>
  </si>
  <si>
    <t xml:space="preserve">                           Tarnobrzeg</t>
  </si>
  <si>
    <t xml:space="preserve">                           Stalowa Wola </t>
  </si>
  <si>
    <t xml:space="preserve">dotacje celowe otrzymane na zadania bieżące związane ze świadczeniem usług przez Publiczny Ośrodek Adopcyjno-Opiekuńczy w  Tarnobrzegu  w  zakresie spraw związanych z przysposobieniem  dzieci oraz organizowaniem zastępczej opieki rodzinnej na podstawie porozumień z jednostkami samorządu terytorialnego </t>
  </si>
  <si>
    <t>dotacje celowe otrzymane na zadania bieżące z tytułu pokrywania 15% kosztów pobytu w Warsztatach Terapii Zajęciowej w Tarnobrzegu osób spoza terenu miasta Tarnobrzeg na podstawie porozumień z jednostkiami samorządu terytorialnego</t>
  </si>
  <si>
    <t xml:space="preserve">                         Mielec</t>
  </si>
  <si>
    <t xml:space="preserve">                         Kolbuszowa</t>
  </si>
  <si>
    <t>a) wydatki bieżące</t>
  </si>
  <si>
    <t>Placówki opiekuńczo-wychowawcze</t>
  </si>
  <si>
    <t>Ośrodki adopcyjno-opiekuńcze</t>
  </si>
  <si>
    <t>Powiatowe urzędy pracy</t>
  </si>
  <si>
    <t>RAZEM</t>
  </si>
  <si>
    <t>-  świadczenia na rzecz osób fizycznych</t>
  </si>
  <si>
    <t>Wydatki związane z realizacją zadań w drodze umów lub porozumień między jednostkami samorządu terytorialnego</t>
  </si>
  <si>
    <t>Dochody związane z realizacją zadań w drodze umów lub porozumień między jednostkami samorządu terytorialnego</t>
  </si>
  <si>
    <t xml:space="preserve">z Powiatami:     Miasto Rzeszów </t>
  </si>
  <si>
    <t>z Powiatami:       Sosnowiec</t>
  </si>
  <si>
    <t>z Powiatami:     Mielec</t>
  </si>
  <si>
    <t>z Powiatami:     Sandomierz</t>
  </si>
  <si>
    <t>-  wydatki jednostek budżetowych w tym:</t>
  </si>
  <si>
    <t xml:space="preserve">   wynagrodzenia i składki od nich naliczane</t>
  </si>
  <si>
    <t xml:space="preserve">   wydatki związane z realizacją zadań statutowych jednostek budżetowych</t>
  </si>
  <si>
    <t>-  dotacje na zadania bieżące w tym:</t>
  </si>
  <si>
    <t xml:space="preserve">   dotacje dla podmiotów nie zaliczanych do sektora finansów publicznych</t>
  </si>
  <si>
    <t xml:space="preserve">   dotacje celowe przekazane do powiatu na zadania bieżące realizowane na podstawie porozumień (umów ) miedzy jednostkami samorządu terytorialnego</t>
  </si>
  <si>
    <t>Tabela nr 6</t>
  </si>
  <si>
    <t>Tabela nr 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</si>
</sst>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_ ;\-#,##0\ "/>
    <numFmt numFmtId="166" formatCode="[$-415]d\ mmmm\ yyyy"/>
    <numFmt numFmtId="167" formatCode="0.000"/>
    <numFmt numFmtId="168" formatCode="0.0"/>
    <numFmt numFmtId="169" formatCode="0.0%"/>
  </numFmts>
  <fonts count="4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/>
    </xf>
    <xf numFmtId="41" fontId="4" fillId="0" borderId="15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41" fontId="4" fillId="0" borderId="11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49" fontId="4" fillId="0" borderId="19" xfId="0" applyNumberFormat="1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/>
    </xf>
    <xf numFmtId="41" fontId="4" fillId="0" borderId="21" xfId="0" applyNumberFormat="1" applyFont="1" applyFill="1" applyBorder="1" applyAlignment="1">
      <alignment horizontal="right" vertical="top"/>
    </xf>
    <xf numFmtId="3" fontId="5" fillId="0" borderId="22" xfId="0" applyNumberFormat="1" applyFont="1" applyFill="1" applyBorder="1" applyAlignment="1">
      <alignment horizontal="right" vertical="top"/>
    </xf>
    <xf numFmtId="3" fontId="5" fillId="0" borderId="23" xfId="0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left" vertical="center" wrapText="1"/>
    </xf>
    <xf numFmtId="41" fontId="5" fillId="0" borderId="15" xfId="0" applyNumberFormat="1" applyFont="1" applyFill="1" applyBorder="1" applyAlignment="1">
      <alignment horizontal="right" vertical="top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0" fontId="4" fillId="34" borderId="14" xfId="0" applyFont="1" applyFill="1" applyBorder="1" applyAlignment="1">
      <alignment horizontal="right" vertical="top"/>
    </xf>
    <xf numFmtId="49" fontId="4" fillId="34" borderId="14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right" vertical="top"/>
    </xf>
    <xf numFmtId="3" fontId="4" fillId="34" borderId="13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>
      <alignment horizontal="right" vertical="top"/>
    </xf>
    <xf numFmtId="49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right" vertical="top"/>
    </xf>
    <xf numFmtId="3" fontId="4" fillId="34" borderId="12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5" fillId="0" borderId="25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 horizontal="right" vertical="top"/>
    </xf>
    <xf numFmtId="0" fontId="4" fillId="34" borderId="10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0" fontId="4" fillId="34" borderId="18" xfId="0" applyFont="1" applyFill="1" applyBorder="1" applyAlignment="1">
      <alignment horizontal="right" vertical="top"/>
    </xf>
    <xf numFmtId="49" fontId="4" fillId="34" borderId="18" xfId="0" applyNumberFormat="1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top"/>
    </xf>
    <xf numFmtId="3" fontId="5" fillId="0" borderId="28" xfId="0" applyNumberFormat="1" applyFont="1" applyFill="1" applyBorder="1" applyAlignment="1">
      <alignment horizontal="right" vertical="top"/>
    </xf>
    <xf numFmtId="0" fontId="5" fillId="0" borderId="29" xfId="0" applyFont="1" applyFill="1" applyBorder="1" applyAlignment="1">
      <alignment horizontal="right" vertical="top"/>
    </xf>
    <xf numFmtId="0" fontId="4" fillId="34" borderId="14" xfId="0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right" vertical="top"/>
    </xf>
    <xf numFmtId="49" fontId="5" fillId="0" borderId="29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center" wrapText="1"/>
    </xf>
    <xf numFmtId="10" fontId="0" fillId="0" borderId="0" xfId="52" applyNumberFormat="1" applyFont="1" applyFill="1" applyAlignment="1">
      <alignment/>
    </xf>
    <xf numFmtId="3" fontId="4" fillId="34" borderId="30" xfId="0" applyNumberFormat="1" applyFont="1" applyFill="1" applyBorder="1" applyAlignment="1">
      <alignment horizontal="right" vertical="top"/>
    </xf>
    <xf numFmtId="49" fontId="5" fillId="0" borderId="31" xfId="0" applyNumberFormat="1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0" fontId="4" fillId="34" borderId="3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5" fillId="0" borderId="27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31" xfId="0" applyNumberFormat="1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right" vertical="top"/>
    </xf>
    <xf numFmtId="0" fontId="5" fillId="0" borderId="31" xfId="0" applyFont="1" applyFill="1" applyBorder="1" applyAlignment="1">
      <alignment vertical="top" wrapText="1"/>
    </xf>
    <xf numFmtId="3" fontId="4" fillId="34" borderId="35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49" fontId="4" fillId="34" borderId="10" xfId="0" applyNumberFormat="1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top"/>
    </xf>
    <xf numFmtId="0" fontId="4" fillId="34" borderId="3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6" fillId="35" borderId="37" xfId="0" applyFont="1" applyFill="1" applyBorder="1" applyAlignment="1">
      <alignment horizontal="center" vertical="center" wrapText="1"/>
    </xf>
    <xf numFmtId="3" fontId="6" fillId="35" borderId="38" xfId="0" applyNumberFormat="1" applyFont="1" applyFill="1" applyBorder="1" applyAlignment="1">
      <alignment horizontal="right" vertical="top"/>
    </xf>
    <xf numFmtId="3" fontId="6" fillId="35" borderId="39" xfId="0" applyNumberFormat="1" applyFont="1" applyFill="1" applyBorder="1" applyAlignment="1">
      <alignment horizontal="right" vertical="top"/>
    </xf>
    <xf numFmtId="3" fontId="6" fillId="35" borderId="40" xfId="0" applyNumberFormat="1" applyFont="1" applyFill="1" applyBorder="1" applyAlignment="1">
      <alignment horizontal="right" vertical="top"/>
    </xf>
    <xf numFmtId="49" fontId="5" fillId="0" borderId="37" xfId="0" applyNumberFormat="1" applyFont="1" applyFill="1" applyBorder="1" applyAlignment="1">
      <alignment horizontal="left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35" borderId="37" xfId="0" applyFont="1" applyFill="1" applyBorder="1" applyAlignment="1">
      <alignment horizontal="center" vertical="top"/>
    </xf>
    <xf numFmtId="0" fontId="6" fillId="35" borderId="43" xfId="0" applyFont="1" applyFill="1" applyBorder="1" applyAlignment="1">
      <alignment horizontal="center" vertical="center" wrapText="1"/>
    </xf>
    <xf numFmtId="3" fontId="6" fillId="35" borderId="21" xfId="0" applyNumberFormat="1" applyFont="1" applyFill="1" applyBorder="1" applyAlignment="1">
      <alignment horizontal="right" vertical="top" wrapText="1"/>
    </xf>
    <xf numFmtId="3" fontId="6" fillId="35" borderId="22" xfId="0" applyNumberFormat="1" applyFont="1" applyFill="1" applyBorder="1" applyAlignment="1">
      <alignment horizontal="right" vertical="top" wrapText="1"/>
    </xf>
    <xf numFmtId="3" fontId="6" fillId="35" borderId="23" xfId="0" applyNumberFormat="1" applyFont="1" applyFill="1" applyBorder="1" applyAlignment="1">
      <alignment horizontal="right" vertical="top" wrapText="1"/>
    </xf>
    <xf numFmtId="0" fontId="6" fillId="35" borderId="41" xfId="0" applyFont="1" applyFill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horizontal="right" vertical="top"/>
    </xf>
    <xf numFmtId="3" fontId="5" fillId="0" borderId="40" xfId="0" applyNumberFormat="1" applyFont="1" applyFill="1" applyBorder="1" applyAlignment="1">
      <alignment horizontal="right" vertical="top"/>
    </xf>
    <xf numFmtId="3" fontId="5" fillId="0" borderId="45" xfId="0" applyNumberFormat="1" applyFont="1" applyFill="1" applyBorder="1" applyAlignment="1">
      <alignment horizontal="right" vertical="top"/>
    </xf>
    <xf numFmtId="3" fontId="5" fillId="0" borderId="46" xfId="0" applyNumberFormat="1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47" xfId="0" applyNumberFormat="1" applyFont="1" applyFill="1" applyBorder="1" applyAlignment="1">
      <alignment horizontal="right" vertical="top"/>
    </xf>
    <xf numFmtId="0" fontId="2" fillId="0" borderId="4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4"/>
  <sheetViews>
    <sheetView zoomScaleSheetLayoutView="85" zoomScalePageLayoutView="0" workbookViewId="0" topLeftCell="A1">
      <selection activeCell="O13" sqref="O13"/>
    </sheetView>
  </sheetViews>
  <sheetFormatPr defaultColWidth="9.00390625" defaultRowHeight="12.75"/>
  <cols>
    <col min="1" max="1" width="5.00390625" style="3" customWidth="1"/>
    <col min="2" max="2" width="6.625" style="3" hidden="1" customWidth="1"/>
    <col min="3" max="3" width="5.875" style="6" hidden="1" customWidth="1"/>
    <col min="4" max="4" width="63.125" style="3" customWidth="1"/>
    <col min="5" max="5" width="9.25390625" style="3" customWidth="1"/>
    <col min="6" max="6" width="9.875" style="3" customWidth="1"/>
    <col min="7" max="7" width="10.00390625" style="3" customWidth="1"/>
    <col min="8" max="8" width="10.25390625" style="3" bestFit="1" customWidth="1"/>
    <col min="9" max="9" width="12.625" style="3" customWidth="1"/>
    <col min="10" max="10" width="0" style="3" hidden="1" customWidth="1"/>
    <col min="11" max="11" width="11.25390625" style="3" bestFit="1" customWidth="1"/>
    <col min="12" max="12" width="9.125" style="3" customWidth="1"/>
    <col min="13" max="13" width="10.25390625" style="3" bestFit="1" customWidth="1"/>
    <col min="14" max="14" width="12.75390625" style="3" bestFit="1" customWidth="1"/>
    <col min="15" max="16384" width="9.125" style="3" customWidth="1"/>
  </cols>
  <sheetData>
    <row r="1" spans="1:7" ht="21" customHeight="1">
      <c r="A1" s="1"/>
      <c r="B1" s="1"/>
      <c r="C1" s="5"/>
      <c r="D1" s="1"/>
      <c r="E1" s="1"/>
      <c r="F1" s="121" t="s">
        <v>53</v>
      </c>
      <c r="G1" s="121"/>
    </row>
    <row r="2" spans="1:7" ht="31.5" customHeight="1">
      <c r="A2" s="1"/>
      <c r="B2" s="1"/>
      <c r="C2" s="5"/>
      <c r="D2" s="122" t="s">
        <v>42</v>
      </c>
      <c r="E2" s="122"/>
      <c r="F2" s="122"/>
      <c r="G2" s="2"/>
    </row>
    <row r="3" spans="1:7" ht="10.5" customHeight="1" thickBot="1">
      <c r="A3" s="1"/>
      <c r="B3" s="1"/>
      <c r="C3" s="5"/>
      <c r="D3" s="4"/>
      <c r="E3" s="120"/>
      <c r="F3" s="120"/>
      <c r="G3" s="120"/>
    </row>
    <row r="4" spans="1:7" ht="48.75" customHeight="1" thickBot="1">
      <c r="A4" s="8" t="s">
        <v>12</v>
      </c>
      <c r="B4" s="8" t="s">
        <v>11</v>
      </c>
      <c r="C4" s="9" t="s">
        <v>10</v>
      </c>
      <c r="D4" s="8" t="s">
        <v>0</v>
      </c>
      <c r="E4" s="10" t="s">
        <v>17</v>
      </c>
      <c r="F4" s="11" t="s">
        <v>1</v>
      </c>
      <c r="G4" s="12" t="s">
        <v>13</v>
      </c>
    </row>
    <row r="5" spans="1:7" ht="13.5" thickBot="1">
      <c r="A5" s="13">
        <v>1</v>
      </c>
      <c r="B5" s="13">
        <v>2</v>
      </c>
      <c r="C5" s="14"/>
      <c r="D5" s="15">
        <v>3</v>
      </c>
      <c r="E5" s="16">
        <v>4</v>
      </c>
      <c r="F5" s="17">
        <v>5</v>
      </c>
      <c r="G5" s="18">
        <v>6</v>
      </c>
    </row>
    <row r="6" spans="1:76" s="7" customFormat="1" ht="13.5" hidden="1" thickBot="1">
      <c r="A6" s="19" t="s">
        <v>8</v>
      </c>
      <c r="B6" s="19"/>
      <c r="C6" s="14"/>
      <c r="D6" s="20" t="s">
        <v>9</v>
      </c>
      <c r="E6" s="21">
        <f>SUM(E7)</f>
        <v>0</v>
      </c>
      <c r="F6" s="22">
        <f>SUM(F7)</f>
        <v>0</v>
      </c>
      <c r="G6" s="60">
        <f aca="true" t="shared" si="0" ref="G6:G12">SUM(E6:F6)</f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" ht="13.5" hidden="1" thickBot="1">
      <c r="A7" s="24"/>
      <c r="B7" s="25" t="s">
        <v>14</v>
      </c>
      <c r="C7" s="26"/>
      <c r="D7" s="27" t="s">
        <v>15</v>
      </c>
      <c r="E7" s="28">
        <f>SUM(E9)</f>
        <v>0</v>
      </c>
      <c r="F7" s="29">
        <f>SUM(F9)</f>
        <v>0</v>
      </c>
      <c r="G7" s="23">
        <f t="shared" si="0"/>
        <v>0</v>
      </c>
    </row>
    <row r="8" spans="1:7" ht="13.5" hidden="1" thickBot="1">
      <c r="A8" s="30"/>
      <c r="B8" s="24"/>
      <c r="C8" s="31"/>
      <c r="D8" s="32" t="s">
        <v>16</v>
      </c>
      <c r="E8" s="33">
        <f>SUM(E9)</f>
        <v>0</v>
      </c>
      <c r="F8" s="34">
        <f>SUM(F9)</f>
        <v>0</v>
      </c>
      <c r="G8" s="35">
        <f t="shared" si="0"/>
        <v>0</v>
      </c>
    </row>
    <row r="9" spans="1:7" ht="36.75" hidden="1" thickBot="1">
      <c r="A9" s="36"/>
      <c r="B9" s="36"/>
      <c r="C9" s="14" t="s">
        <v>7</v>
      </c>
      <c r="D9" s="37" t="s">
        <v>5</v>
      </c>
      <c r="E9" s="38">
        <v>0</v>
      </c>
      <c r="F9" s="39">
        <v>0</v>
      </c>
      <c r="G9" s="40">
        <f t="shared" si="0"/>
        <v>0</v>
      </c>
    </row>
    <row r="10" spans="1:76" s="7" customFormat="1" ht="13.5" thickBot="1">
      <c r="A10" s="49">
        <v>852</v>
      </c>
      <c r="B10" s="61"/>
      <c r="C10" s="62"/>
      <c r="D10" s="63" t="s">
        <v>3</v>
      </c>
      <c r="E10" s="52">
        <f>E11+E20+E26</f>
        <v>56856</v>
      </c>
      <c r="F10" s="53">
        <f>F11+F20+F26</f>
        <v>706099</v>
      </c>
      <c r="G10" s="45">
        <f t="shared" si="0"/>
        <v>762955</v>
      </c>
      <c r="H10" s="3"/>
      <c r="I10" s="3"/>
      <c r="J10" s="72" t="e">
        <f>G10/#REF!-1</f>
        <v>#REF!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  <row r="11" spans="1:76" s="7" customFormat="1" ht="15.75" customHeight="1" thickBot="1">
      <c r="A11" s="43"/>
      <c r="B11" s="46">
        <v>85201</v>
      </c>
      <c r="C11" s="26"/>
      <c r="D11" s="64" t="s">
        <v>18</v>
      </c>
      <c r="E11" s="59">
        <f>SUM(E12)</f>
        <v>0</v>
      </c>
      <c r="F11" s="22">
        <f>SUM(F12)</f>
        <v>615295</v>
      </c>
      <c r="G11" s="60">
        <f t="shared" si="0"/>
        <v>615295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" ht="12.75">
      <c r="A12" s="44"/>
      <c r="B12" s="43"/>
      <c r="C12" s="31"/>
      <c r="D12" s="32" t="s">
        <v>16</v>
      </c>
      <c r="E12" s="54">
        <f>SUM(E13:E13)</f>
        <v>0</v>
      </c>
      <c r="F12" s="34">
        <f>SUM(F13:F13)</f>
        <v>615295</v>
      </c>
      <c r="G12" s="35">
        <f t="shared" si="0"/>
        <v>615295</v>
      </c>
    </row>
    <row r="13" spans="1:7" ht="38.25" customHeight="1">
      <c r="A13" s="47"/>
      <c r="B13" s="65"/>
      <c r="C13" s="74" t="s">
        <v>6</v>
      </c>
      <c r="D13" s="79" t="s">
        <v>22</v>
      </c>
      <c r="E13" s="57">
        <f>SUM(E14:E19)</f>
        <v>0</v>
      </c>
      <c r="F13" s="57">
        <f>SUM(F14:F19)</f>
        <v>615295</v>
      </c>
      <c r="G13" s="66">
        <f aca="true" t="shared" si="1" ref="G13:G19">SUM(E13:F13)</f>
        <v>615295</v>
      </c>
    </row>
    <row r="14" spans="1:7" ht="12.75">
      <c r="A14" s="47"/>
      <c r="B14" s="65"/>
      <c r="C14" s="78"/>
      <c r="D14" s="80" t="s">
        <v>43</v>
      </c>
      <c r="E14" s="116">
        <v>0</v>
      </c>
      <c r="F14" s="48">
        <v>41339</v>
      </c>
      <c r="G14" s="55">
        <f t="shared" si="1"/>
        <v>41339</v>
      </c>
    </row>
    <row r="15" spans="1:7" ht="12.75" hidden="1">
      <c r="A15" s="47"/>
      <c r="B15" s="65"/>
      <c r="C15" s="78"/>
      <c r="D15" s="80" t="s">
        <v>23</v>
      </c>
      <c r="E15" s="116">
        <v>0</v>
      </c>
      <c r="F15" s="48"/>
      <c r="G15" s="55">
        <f t="shared" si="1"/>
        <v>0</v>
      </c>
    </row>
    <row r="16" spans="1:7" ht="12.75">
      <c r="A16" s="47"/>
      <c r="B16" s="65"/>
      <c r="C16" s="78"/>
      <c r="D16" s="80" t="s">
        <v>24</v>
      </c>
      <c r="E16" s="116">
        <v>0</v>
      </c>
      <c r="F16" s="48">
        <v>248039</v>
      </c>
      <c r="G16" s="55">
        <f t="shared" si="1"/>
        <v>248039</v>
      </c>
    </row>
    <row r="17" spans="1:7" ht="12.75">
      <c r="A17" s="47"/>
      <c r="B17" s="65"/>
      <c r="C17" s="78"/>
      <c r="D17" s="80" t="s">
        <v>25</v>
      </c>
      <c r="E17" s="116">
        <v>0</v>
      </c>
      <c r="F17" s="48">
        <v>160559</v>
      </c>
      <c r="G17" s="55">
        <f t="shared" si="1"/>
        <v>160559</v>
      </c>
    </row>
    <row r="18" spans="1:7" ht="12.75">
      <c r="A18" s="47"/>
      <c r="B18" s="65"/>
      <c r="C18" s="78"/>
      <c r="D18" s="80" t="s">
        <v>26</v>
      </c>
      <c r="E18" s="116">
        <v>0</v>
      </c>
      <c r="F18" s="48">
        <v>124019</v>
      </c>
      <c r="G18" s="55">
        <f t="shared" si="1"/>
        <v>124019</v>
      </c>
    </row>
    <row r="19" spans="1:7" ht="13.5" thickBot="1">
      <c r="A19" s="47"/>
      <c r="B19" s="65"/>
      <c r="C19" s="78"/>
      <c r="D19" s="71" t="s">
        <v>27</v>
      </c>
      <c r="E19" s="118">
        <v>0</v>
      </c>
      <c r="F19" s="48">
        <v>41339</v>
      </c>
      <c r="G19" s="55">
        <f t="shared" si="1"/>
        <v>41339</v>
      </c>
    </row>
    <row r="20" spans="1:7" ht="15.75" customHeight="1" thickBot="1">
      <c r="A20" s="44"/>
      <c r="B20" s="46">
        <v>85204</v>
      </c>
      <c r="C20" s="26"/>
      <c r="D20" s="64" t="s">
        <v>19</v>
      </c>
      <c r="E20" s="56">
        <f>SUM(E21)</f>
        <v>56856</v>
      </c>
      <c r="F20" s="29">
        <f>SUM(F21)</f>
        <v>0</v>
      </c>
      <c r="G20" s="23">
        <f aca="true" t="shared" si="2" ref="G20:G41">SUM(E20:F20)</f>
        <v>56856</v>
      </c>
    </row>
    <row r="21" spans="1:7" ht="12.75">
      <c r="A21" s="44"/>
      <c r="B21" s="43"/>
      <c r="C21" s="31"/>
      <c r="D21" s="32" t="s">
        <v>16</v>
      </c>
      <c r="E21" s="54">
        <f>SUM(E22)</f>
        <v>56856</v>
      </c>
      <c r="F21" s="34">
        <f>SUM(F22)</f>
        <v>0</v>
      </c>
      <c r="G21" s="35">
        <f t="shared" si="2"/>
        <v>56856</v>
      </c>
    </row>
    <row r="22" spans="1:7" ht="36">
      <c r="A22" s="65"/>
      <c r="B22" s="65"/>
      <c r="C22" s="74" t="s">
        <v>6</v>
      </c>
      <c r="D22" s="79" t="s">
        <v>28</v>
      </c>
      <c r="E22" s="117">
        <f>SUM(E23:E25)</f>
        <v>56856</v>
      </c>
      <c r="F22" s="57">
        <v>0</v>
      </c>
      <c r="G22" s="66">
        <f t="shared" si="2"/>
        <v>56856</v>
      </c>
    </row>
    <row r="23" spans="1:7" ht="12.75">
      <c r="A23" s="65"/>
      <c r="B23" s="65"/>
      <c r="C23" s="78"/>
      <c r="D23" s="80" t="s">
        <v>44</v>
      </c>
      <c r="E23" s="116">
        <v>7306</v>
      </c>
      <c r="F23" s="48">
        <v>0</v>
      </c>
      <c r="G23" s="55">
        <f t="shared" si="2"/>
        <v>7306</v>
      </c>
    </row>
    <row r="24" spans="1:7" ht="12.75">
      <c r="A24" s="65"/>
      <c r="B24" s="65"/>
      <c r="C24" s="78"/>
      <c r="D24" s="80" t="s">
        <v>29</v>
      </c>
      <c r="E24" s="116">
        <v>39668</v>
      </c>
      <c r="F24" s="48">
        <v>0</v>
      </c>
      <c r="G24" s="55">
        <f t="shared" si="2"/>
        <v>39668</v>
      </c>
    </row>
    <row r="25" spans="1:7" ht="13.5" thickBot="1">
      <c r="A25" s="65"/>
      <c r="B25" s="65"/>
      <c r="C25" s="78"/>
      <c r="D25" s="71" t="s">
        <v>30</v>
      </c>
      <c r="E25" s="118">
        <v>9882</v>
      </c>
      <c r="F25" s="39">
        <v>0</v>
      </c>
      <c r="G25" s="40">
        <f t="shared" si="2"/>
        <v>9882</v>
      </c>
    </row>
    <row r="26" spans="1:7" ht="13.5" thickBot="1">
      <c r="A26" s="44"/>
      <c r="B26" s="46">
        <v>85226</v>
      </c>
      <c r="C26" s="26"/>
      <c r="D26" s="64" t="s">
        <v>20</v>
      </c>
      <c r="E26" s="56">
        <f>SUM(E27)</f>
        <v>0</v>
      </c>
      <c r="F26" s="29">
        <f>SUM(F27)</f>
        <v>90804</v>
      </c>
      <c r="G26" s="23">
        <f t="shared" si="2"/>
        <v>90804</v>
      </c>
    </row>
    <row r="27" spans="1:7" ht="12.75">
      <c r="A27" s="44"/>
      <c r="B27" s="43"/>
      <c r="C27" s="31"/>
      <c r="D27" s="32" t="s">
        <v>16</v>
      </c>
      <c r="E27" s="54">
        <f>SUM(E28)</f>
        <v>0</v>
      </c>
      <c r="F27" s="34">
        <f>SUM(F28)</f>
        <v>90804</v>
      </c>
      <c r="G27" s="35">
        <f t="shared" si="2"/>
        <v>90804</v>
      </c>
    </row>
    <row r="28" spans="1:7" ht="49.5" customHeight="1">
      <c r="A28" s="65"/>
      <c r="B28" s="65"/>
      <c r="C28" s="82" t="s">
        <v>6</v>
      </c>
      <c r="D28" s="81" t="s">
        <v>31</v>
      </c>
      <c r="E28" s="117">
        <v>0</v>
      </c>
      <c r="F28" s="57">
        <f>SUM(F29:F32)</f>
        <v>90804</v>
      </c>
      <c r="G28" s="66">
        <f t="shared" si="2"/>
        <v>90804</v>
      </c>
    </row>
    <row r="29" spans="1:7" ht="13.5" customHeight="1">
      <c r="A29" s="65"/>
      <c r="B29" s="65"/>
      <c r="C29" s="78"/>
      <c r="D29" s="80" t="s">
        <v>45</v>
      </c>
      <c r="E29" s="116">
        <v>0</v>
      </c>
      <c r="F29" s="48">
        <v>11227</v>
      </c>
      <c r="G29" s="55">
        <f t="shared" si="2"/>
        <v>11227</v>
      </c>
    </row>
    <row r="30" spans="1:7" ht="13.5" customHeight="1">
      <c r="A30" s="65"/>
      <c r="B30" s="65"/>
      <c r="C30" s="78"/>
      <c r="D30" s="80" t="s">
        <v>24</v>
      </c>
      <c r="E30" s="116">
        <v>0</v>
      </c>
      <c r="F30" s="48">
        <v>23390</v>
      </c>
      <c r="G30" s="55">
        <f t="shared" si="2"/>
        <v>23390</v>
      </c>
    </row>
    <row r="31" spans="1:7" ht="13.5" customHeight="1">
      <c r="A31" s="65"/>
      <c r="B31" s="65"/>
      <c r="C31" s="78"/>
      <c r="D31" s="80" t="s">
        <v>25</v>
      </c>
      <c r="E31" s="116">
        <v>0</v>
      </c>
      <c r="F31" s="48">
        <v>11507</v>
      </c>
      <c r="G31" s="55">
        <f t="shared" si="2"/>
        <v>11507</v>
      </c>
    </row>
    <row r="32" spans="1:7" ht="13.5" customHeight="1" thickBot="1">
      <c r="A32" s="67"/>
      <c r="B32" s="67"/>
      <c r="C32" s="70"/>
      <c r="D32" s="71" t="s">
        <v>26</v>
      </c>
      <c r="E32" s="118">
        <v>0</v>
      </c>
      <c r="F32" s="39">
        <v>44680</v>
      </c>
      <c r="G32" s="40">
        <f t="shared" si="2"/>
        <v>44680</v>
      </c>
    </row>
    <row r="33" spans="1:7" ht="15.75" customHeight="1" thickBot="1">
      <c r="A33" s="41">
        <v>853</v>
      </c>
      <c r="B33" s="41"/>
      <c r="C33" s="42"/>
      <c r="D33" s="68" t="s">
        <v>4</v>
      </c>
      <c r="E33" s="69">
        <f>E34</f>
        <v>0</v>
      </c>
      <c r="F33" s="53">
        <f>F34</f>
        <v>55896</v>
      </c>
      <c r="G33" s="45">
        <f t="shared" si="2"/>
        <v>55896</v>
      </c>
    </row>
    <row r="34" spans="1:7" ht="13.5" thickBot="1">
      <c r="A34" s="44"/>
      <c r="B34" s="46">
        <v>85311</v>
      </c>
      <c r="C34" s="26"/>
      <c r="D34" s="64" t="s">
        <v>21</v>
      </c>
      <c r="E34" s="56">
        <f>SUM(E35)</f>
        <v>0</v>
      </c>
      <c r="F34" s="29">
        <f>SUM(F35)</f>
        <v>55896</v>
      </c>
      <c r="G34" s="23">
        <f t="shared" si="2"/>
        <v>55896</v>
      </c>
    </row>
    <row r="35" spans="1:76" s="7" customFormat="1" ht="12.75" customHeight="1">
      <c r="A35" s="44"/>
      <c r="B35" s="43"/>
      <c r="C35" s="31"/>
      <c r="D35" s="32" t="s">
        <v>16</v>
      </c>
      <c r="E35" s="54">
        <f>SUM(E36)</f>
        <v>0</v>
      </c>
      <c r="F35" s="34">
        <f>SUM(F36)</f>
        <v>55896</v>
      </c>
      <c r="G35" s="35">
        <f t="shared" si="2"/>
        <v>55896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" ht="36.75" customHeight="1">
      <c r="A36" s="44"/>
      <c r="B36" s="44"/>
      <c r="C36" s="74" t="s">
        <v>6</v>
      </c>
      <c r="D36" s="84" t="s">
        <v>32</v>
      </c>
      <c r="E36" s="117">
        <f>SUM(E37:E41)</f>
        <v>0</v>
      </c>
      <c r="F36" s="57">
        <f>SUM(F37:F41)</f>
        <v>55896</v>
      </c>
      <c r="G36" s="66">
        <f t="shared" si="2"/>
        <v>55896</v>
      </c>
    </row>
    <row r="37" spans="1:7" ht="14.25" customHeight="1">
      <c r="A37" s="44"/>
      <c r="B37" s="44"/>
      <c r="C37" s="78"/>
      <c r="D37" s="80" t="s">
        <v>46</v>
      </c>
      <c r="E37" s="116">
        <v>0</v>
      </c>
      <c r="F37" s="83">
        <v>9864</v>
      </c>
      <c r="G37" s="55">
        <f t="shared" si="2"/>
        <v>9864</v>
      </c>
    </row>
    <row r="38" spans="1:7" ht="14.25" customHeight="1">
      <c r="A38" s="44"/>
      <c r="B38" s="44"/>
      <c r="C38" s="78"/>
      <c r="D38" s="80" t="s">
        <v>33</v>
      </c>
      <c r="E38" s="116">
        <v>0</v>
      </c>
      <c r="F38" s="83">
        <v>8220</v>
      </c>
      <c r="G38" s="55">
        <f t="shared" si="2"/>
        <v>8220</v>
      </c>
    </row>
    <row r="39" spans="1:7" ht="14.25" customHeight="1">
      <c r="A39" s="44"/>
      <c r="B39" s="44"/>
      <c r="C39" s="78"/>
      <c r="D39" s="80" t="s">
        <v>25</v>
      </c>
      <c r="E39" s="116">
        <v>0</v>
      </c>
      <c r="F39" s="83">
        <v>32880</v>
      </c>
      <c r="G39" s="55">
        <f t="shared" si="2"/>
        <v>32880</v>
      </c>
    </row>
    <row r="40" spans="1:7" ht="14.25" customHeight="1">
      <c r="A40" s="44"/>
      <c r="B40" s="44"/>
      <c r="C40" s="78"/>
      <c r="D40" s="80" t="s">
        <v>27</v>
      </c>
      <c r="E40" s="116">
        <v>0</v>
      </c>
      <c r="F40" s="83">
        <v>3288</v>
      </c>
      <c r="G40" s="55">
        <f t="shared" si="2"/>
        <v>3288</v>
      </c>
    </row>
    <row r="41" spans="1:7" ht="14.25" customHeight="1" thickBot="1">
      <c r="A41" s="44"/>
      <c r="B41" s="44"/>
      <c r="C41" s="78"/>
      <c r="D41" s="80" t="s">
        <v>34</v>
      </c>
      <c r="E41" s="118">
        <v>0</v>
      </c>
      <c r="F41" s="119">
        <v>1644</v>
      </c>
      <c r="G41" s="40">
        <f t="shared" si="2"/>
        <v>1644</v>
      </c>
    </row>
    <row r="42" spans="1:8" ht="13.5" thickBot="1">
      <c r="A42" s="49"/>
      <c r="B42" s="49"/>
      <c r="C42" s="50"/>
      <c r="D42" s="58" t="s">
        <v>2</v>
      </c>
      <c r="E42" s="52">
        <f>E10+E33</f>
        <v>56856</v>
      </c>
      <c r="F42" s="73">
        <f>F10+F33</f>
        <v>761995</v>
      </c>
      <c r="G42" s="85">
        <f>SUM(E42:F42)</f>
        <v>818851</v>
      </c>
      <c r="H42" s="75"/>
    </row>
    <row r="43" spans="11:14" ht="12.75">
      <c r="K43" s="75"/>
      <c r="N43" s="77"/>
    </row>
    <row r="44" spans="8:14" ht="12.75">
      <c r="H44" s="75"/>
      <c r="K44" s="75"/>
      <c r="N44" s="77"/>
    </row>
    <row r="45" spans="11:14" ht="12.75">
      <c r="K45" s="75"/>
      <c r="N45" s="77"/>
    </row>
    <row r="46" spans="7:14" ht="12.75">
      <c r="G46" s="75"/>
      <c r="N46" s="77"/>
    </row>
    <row r="47" ht="12.75">
      <c r="G47" s="75"/>
    </row>
    <row r="48" ht="12.75">
      <c r="G48" s="75"/>
    </row>
    <row r="49" ht="12.75">
      <c r="G49" s="75"/>
    </row>
    <row r="52" ht="12.75">
      <c r="I52" s="75"/>
    </row>
    <row r="53" spans="9:13" ht="12.75">
      <c r="I53" s="75"/>
      <c r="M53" s="75"/>
    </row>
    <row r="54" ht="12.75">
      <c r="I54" s="75"/>
    </row>
  </sheetData>
  <sheetProtection/>
  <mergeCells count="3">
    <mergeCell ref="E3:G3"/>
    <mergeCell ref="F1:G1"/>
    <mergeCell ref="D2:F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.00390625" style="3" customWidth="1"/>
    <col min="2" max="2" width="6.375" style="95" customWidth="1"/>
    <col min="3" max="3" width="52.125" style="3" customWidth="1"/>
    <col min="4" max="4" width="14.25390625" style="3" customWidth="1"/>
    <col min="5" max="5" width="13.25390625" style="3" customWidth="1"/>
    <col min="6" max="6" width="14.125" style="3" customWidth="1"/>
  </cols>
  <sheetData>
    <row r="1" spans="2:7" ht="14.25">
      <c r="B1" s="1"/>
      <c r="C1" s="1"/>
      <c r="D1" s="86"/>
      <c r="E1" s="1"/>
      <c r="F1" s="121" t="s">
        <v>54</v>
      </c>
      <c r="G1" s="121"/>
    </row>
    <row r="2" spans="2:6" ht="33.75" customHeight="1">
      <c r="B2" s="1"/>
      <c r="C2" s="122" t="s">
        <v>41</v>
      </c>
      <c r="D2" s="122"/>
      <c r="E2" s="122"/>
      <c r="F2" s="2"/>
    </row>
    <row r="3" spans="2:6" ht="15.75" thickBot="1">
      <c r="B3" s="1"/>
      <c r="C3" s="4"/>
      <c r="D3" s="120"/>
      <c r="E3" s="120"/>
      <c r="F3" s="120"/>
    </row>
    <row r="4" spans="1:6" ht="36.75" thickBot="1">
      <c r="A4" s="8" t="s">
        <v>12</v>
      </c>
      <c r="B4" s="8" t="s">
        <v>11</v>
      </c>
      <c r="C4" s="8" t="s">
        <v>0</v>
      </c>
      <c r="D4" s="10" t="s">
        <v>17</v>
      </c>
      <c r="E4" s="11" t="s">
        <v>1</v>
      </c>
      <c r="F4" s="12" t="s">
        <v>13</v>
      </c>
    </row>
    <row r="5" spans="1:6" ht="13.5" thickBot="1">
      <c r="A5" s="36">
        <v>1</v>
      </c>
      <c r="B5" s="15">
        <v>2</v>
      </c>
      <c r="C5" s="15">
        <v>3</v>
      </c>
      <c r="D5" s="16">
        <v>4</v>
      </c>
      <c r="E5" s="17">
        <v>5</v>
      </c>
      <c r="F5" s="18">
        <v>6</v>
      </c>
    </row>
    <row r="6" spans="1:6" ht="13.5" thickBot="1">
      <c r="A6" s="87">
        <v>852</v>
      </c>
      <c r="B6" s="88"/>
      <c r="C6" s="51" t="s">
        <v>3</v>
      </c>
      <c r="D6" s="52">
        <f>D7+D13+D16</f>
        <v>145675</v>
      </c>
      <c r="E6" s="53">
        <f>E7+E13+E16</f>
        <v>2782644</v>
      </c>
      <c r="F6" s="45">
        <f>F7+F13+F16</f>
        <v>2928319</v>
      </c>
    </row>
    <row r="7" spans="1:6" ht="12.75">
      <c r="A7" s="89"/>
      <c r="B7" s="103">
        <v>85201</v>
      </c>
      <c r="C7" s="104" t="s">
        <v>36</v>
      </c>
      <c r="D7" s="105">
        <f>D8</f>
        <v>0</v>
      </c>
      <c r="E7" s="106">
        <f>E8</f>
        <v>2132644</v>
      </c>
      <c r="F7" s="107">
        <f aca="true" t="shared" si="0" ref="F7:F31">SUM(D7:E7)</f>
        <v>2132644</v>
      </c>
    </row>
    <row r="8" spans="1:6" ht="12.75">
      <c r="A8" s="89"/>
      <c r="B8" s="92"/>
      <c r="C8" s="102" t="s">
        <v>35</v>
      </c>
      <c r="D8" s="113">
        <f>D9+D12</f>
        <v>0</v>
      </c>
      <c r="E8" s="114">
        <f>E9+E12</f>
        <v>2132644</v>
      </c>
      <c r="F8" s="115">
        <f t="shared" si="0"/>
        <v>2132644</v>
      </c>
    </row>
    <row r="9" spans="1:6" ht="12.75">
      <c r="A9" s="89"/>
      <c r="B9" s="111"/>
      <c r="C9" s="100" t="s">
        <v>47</v>
      </c>
      <c r="D9" s="113">
        <f>D10+D11</f>
        <v>0</v>
      </c>
      <c r="E9" s="114">
        <f>E10+E11</f>
        <v>2024600</v>
      </c>
      <c r="F9" s="115">
        <f t="shared" si="0"/>
        <v>2024600</v>
      </c>
    </row>
    <row r="10" spans="1:6" ht="12.75">
      <c r="A10" s="89"/>
      <c r="B10" s="92"/>
      <c r="C10" s="100" t="s">
        <v>48</v>
      </c>
      <c r="D10" s="113">
        <v>0</v>
      </c>
      <c r="E10" s="114">
        <f>1050682+83003+164864+24644+4300</f>
        <v>1327493</v>
      </c>
      <c r="F10" s="115">
        <f t="shared" si="0"/>
        <v>1327493</v>
      </c>
    </row>
    <row r="11" spans="1:6" ht="24">
      <c r="A11" s="89"/>
      <c r="B11" s="92"/>
      <c r="C11" s="100" t="s">
        <v>49</v>
      </c>
      <c r="D11" s="113">
        <v>0</v>
      </c>
      <c r="E11" s="114">
        <f>34000+135932+7500+12400+88200+6500+1000+17700+326200+4030+1500+5400+100+1600+2000+53045</f>
        <v>697107</v>
      </c>
      <c r="F11" s="115">
        <f t="shared" si="0"/>
        <v>697107</v>
      </c>
    </row>
    <row r="12" spans="1:6" ht="12.75">
      <c r="A12" s="89"/>
      <c r="B12" s="92"/>
      <c r="C12" s="100" t="s">
        <v>40</v>
      </c>
      <c r="D12" s="113">
        <v>0</v>
      </c>
      <c r="E12" s="114">
        <f>500+107544</f>
        <v>108044</v>
      </c>
      <c r="F12" s="115">
        <f t="shared" si="0"/>
        <v>108044</v>
      </c>
    </row>
    <row r="13" spans="1:6" ht="12.75">
      <c r="A13" s="89"/>
      <c r="B13" s="103">
        <v>85204</v>
      </c>
      <c r="C13" s="101" t="s">
        <v>19</v>
      </c>
      <c r="D13" s="97">
        <f>D14</f>
        <v>0</v>
      </c>
      <c r="E13" s="98">
        <f>E14</f>
        <v>650000</v>
      </c>
      <c r="F13" s="99">
        <f t="shared" si="0"/>
        <v>650000</v>
      </c>
    </row>
    <row r="14" spans="1:6" ht="12.75">
      <c r="A14" s="89"/>
      <c r="B14" s="92"/>
      <c r="C14" s="102" t="s">
        <v>35</v>
      </c>
      <c r="D14" s="113">
        <f>D15</f>
        <v>0</v>
      </c>
      <c r="E14" s="114">
        <f>E15</f>
        <v>650000</v>
      </c>
      <c r="F14" s="115">
        <f t="shared" si="0"/>
        <v>650000</v>
      </c>
    </row>
    <row r="15" spans="1:6" ht="12.75">
      <c r="A15" s="89"/>
      <c r="B15" s="92"/>
      <c r="C15" s="100" t="s">
        <v>40</v>
      </c>
      <c r="D15" s="116">
        <v>0</v>
      </c>
      <c r="E15" s="48">
        <v>650000</v>
      </c>
      <c r="F15" s="55">
        <f t="shared" si="0"/>
        <v>650000</v>
      </c>
    </row>
    <row r="16" spans="1:6" ht="12.75">
      <c r="A16" s="90"/>
      <c r="B16" s="103">
        <v>85226</v>
      </c>
      <c r="C16" s="108" t="s">
        <v>37</v>
      </c>
      <c r="D16" s="97">
        <f>D17</f>
        <v>145675</v>
      </c>
      <c r="E16" s="98">
        <f>E17</f>
        <v>0</v>
      </c>
      <c r="F16" s="99">
        <f t="shared" si="0"/>
        <v>145675</v>
      </c>
    </row>
    <row r="17" spans="1:6" ht="12.75">
      <c r="A17" s="90"/>
      <c r="B17" s="91"/>
      <c r="C17" s="102" t="s">
        <v>35</v>
      </c>
      <c r="D17" s="113">
        <f>D18</f>
        <v>145675</v>
      </c>
      <c r="E17" s="114">
        <f>E18</f>
        <v>0</v>
      </c>
      <c r="F17" s="115">
        <f t="shared" si="0"/>
        <v>145675</v>
      </c>
    </row>
    <row r="18" spans="1:6" ht="12.75">
      <c r="A18" s="89"/>
      <c r="B18" s="111"/>
      <c r="C18" s="100" t="s">
        <v>47</v>
      </c>
      <c r="D18" s="113">
        <f>D19+D20</f>
        <v>145675</v>
      </c>
      <c r="E18" s="114">
        <f>E19+E20</f>
        <v>0</v>
      </c>
      <c r="F18" s="115">
        <f t="shared" si="0"/>
        <v>145675</v>
      </c>
    </row>
    <row r="19" spans="1:6" ht="12.75">
      <c r="A19" s="90"/>
      <c r="B19" s="91"/>
      <c r="C19" s="100" t="s">
        <v>48</v>
      </c>
      <c r="D19" s="113">
        <f>94800+8650+16500+2500</f>
        <v>122450</v>
      </c>
      <c r="E19" s="114">
        <v>0</v>
      </c>
      <c r="F19" s="115">
        <f t="shared" si="0"/>
        <v>122450</v>
      </c>
    </row>
    <row r="20" spans="1:6" ht="24.75" thickBot="1">
      <c r="A20" s="90"/>
      <c r="B20" s="91"/>
      <c r="C20" s="100" t="s">
        <v>49</v>
      </c>
      <c r="D20" s="113">
        <f>2000+4000+2500+1000+1500+2000+1500+6725+2000</f>
        <v>23225</v>
      </c>
      <c r="E20" s="114">
        <v>0</v>
      </c>
      <c r="F20" s="115">
        <f t="shared" si="0"/>
        <v>23225</v>
      </c>
    </row>
    <row r="21" spans="1:6" ht="13.5" thickBot="1">
      <c r="A21" s="87">
        <v>853</v>
      </c>
      <c r="B21" s="88"/>
      <c r="C21" s="51" t="s">
        <v>4</v>
      </c>
      <c r="D21" s="52">
        <f>D22+D28</f>
        <v>0</v>
      </c>
      <c r="E21" s="53">
        <f>E22+E28</f>
        <v>1577905</v>
      </c>
      <c r="F21" s="45">
        <f t="shared" si="0"/>
        <v>1577905</v>
      </c>
    </row>
    <row r="22" spans="1:6" ht="12.75">
      <c r="A22" s="89"/>
      <c r="B22" s="103">
        <v>85311</v>
      </c>
      <c r="C22" s="96" t="s">
        <v>21</v>
      </c>
      <c r="D22" s="97">
        <f>D23</f>
        <v>0</v>
      </c>
      <c r="E22" s="98">
        <f>E23</f>
        <v>185772</v>
      </c>
      <c r="F22" s="99">
        <f aca="true" t="shared" si="1" ref="F22:F27">SUM(D22:E22)</f>
        <v>185772</v>
      </c>
    </row>
    <row r="23" spans="1:6" ht="12.75">
      <c r="A23" s="89"/>
      <c r="B23" s="91"/>
      <c r="C23" s="102" t="s">
        <v>35</v>
      </c>
      <c r="D23" s="113">
        <f>D24+D26</f>
        <v>0</v>
      </c>
      <c r="E23" s="114">
        <f>E24+E26</f>
        <v>185772</v>
      </c>
      <c r="F23" s="115">
        <f t="shared" si="1"/>
        <v>185772</v>
      </c>
    </row>
    <row r="24" spans="1:6" ht="12.75">
      <c r="A24" s="89"/>
      <c r="B24" s="111"/>
      <c r="C24" s="100" t="s">
        <v>47</v>
      </c>
      <c r="D24" s="113">
        <f>D25</f>
        <v>0</v>
      </c>
      <c r="E24" s="114">
        <f>E25</f>
        <v>4932</v>
      </c>
      <c r="F24" s="115">
        <f t="shared" si="1"/>
        <v>4932</v>
      </c>
    </row>
    <row r="25" spans="1:6" ht="24">
      <c r="A25" s="89"/>
      <c r="B25" s="91"/>
      <c r="C25" s="109" t="s">
        <v>49</v>
      </c>
      <c r="D25" s="113">
        <v>0</v>
      </c>
      <c r="E25" s="114">
        <v>4932</v>
      </c>
      <c r="F25" s="115">
        <f t="shared" si="1"/>
        <v>4932</v>
      </c>
    </row>
    <row r="26" spans="1:6" ht="12.75">
      <c r="A26" s="89"/>
      <c r="B26" s="112"/>
      <c r="C26" s="100" t="s">
        <v>50</v>
      </c>
      <c r="D26" s="113">
        <f>D27</f>
        <v>0</v>
      </c>
      <c r="E26" s="114">
        <f>E27</f>
        <v>180840</v>
      </c>
      <c r="F26" s="115">
        <f t="shared" si="1"/>
        <v>180840</v>
      </c>
    </row>
    <row r="27" spans="1:6" ht="24">
      <c r="A27" s="89"/>
      <c r="B27" s="110"/>
      <c r="C27" s="100" t="s">
        <v>51</v>
      </c>
      <c r="D27" s="113">
        <v>0</v>
      </c>
      <c r="E27" s="114">
        <v>180840</v>
      </c>
      <c r="F27" s="115">
        <f t="shared" si="1"/>
        <v>180840</v>
      </c>
    </row>
    <row r="28" spans="1:6" ht="12.75">
      <c r="A28" s="89"/>
      <c r="B28" s="103">
        <v>85333</v>
      </c>
      <c r="C28" s="96" t="s">
        <v>38</v>
      </c>
      <c r="D28" s="97">
        <f aca="true" t="shared" si="2" ref="D28:E30">D29</f>
        <v>0</v>
      </c>
      <c r="E28" s="98">
        <f t="shared" si="2"/>
        <v>1392133</v>
      </c>
      <c r="F28" s="99">
        <f t="shared" si="0"/>
        <v>1392133</v>
      </c>
    </row>
    <row r="29" spans="1:6" ht="12.75">
      <c r="A29" s="89"/>
      <c r="B29" s="91"/>
      <c r="C29" s="102" t="s">
        <v>35</v>
      </c>
      <c r="D29" s="113">
        <f t="shared" si="2"/>
        <v>0</v>
      </c>
      <c r="E29" s="114">
        <f t="shared" si="2"/>
        <v>1392133</v>
      </c>
      <c r="F29" s="115">
        <f t="shared" si="0"/>
        <v>1392133</v>
      </c>
    </row>
    <row r="30" spans="1:6" ht="12.75">
      <c r="A30" s="89"/>
      <c r="B30" s="112"/>
      <c r="C30" s="100" t="s">
        <v>50</v>
      </c>
      <c r="D30" s="113">
        <f t="shared" si="2"/>
        <v>0</v>
      </c>
      <c r="E30" s="114">
        <f t="shared" si="2"/>
        <v>1392133</v>
      </c>
      <c r="F30" s="115">
        <f t="shared" si="0"/>
        <v>1392133</v>
      </c>
    </row>
    <row r="31" spans="1:6" ht="36.75" thickBot="1">
      <c r="A31" s="89"/>
      <c r="B31" s="91"/>
      <c r="C31" s="100" t="s">
        <v>52</v>
      </c>
      <c r="D31" s="117">
        <v>0</v>
      </c>
      <c r="E31" s="114">
        <v>1392133</v>
      </c>
      <c r="F31" s="115">
        <f t="shared" si="0"/>
        <v>1392133</v>
      </c>
    </row>
    <row r="32" spans="1:6" ht="13.5" thickBot="1">
      <c r="A32" s="93"/>
      <c r="B32" s="94"/>
      <c r="C32" s="76" t="s">
        <v>39</v>
      </c>
      <c r="D32" s="52">
        <f>D6+D21</f>
        <v>145675</v>
      </c>
      <c r="E32" s="53">
        <f>E6+E21</f>
        <v>4360549</v>
      </c>
      <c r="F32" s="45">
        <f>SUM(D32:E32)</f>
        <v>4506224</v>
      </c>
    </row>
    <row r="33" ht="12.75">
      <c r="F33" s="75"/>
    </row>
    <row r="38" ht="12.75">
      <c r="E38" s="75"/>
    </row>
    <row r="40" ht="12.75">
      <c r="F40" s="75"/>
    </row>
  </sheetData>
  <sheetProtection/>
  <mergeCells count="3">
    <mergeCell ref="C2:E2"/>
    <mergeCell ref="D3:F3"/>
    <mergeCell ref="F1:G1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K.Walczyk</cp:lastModifiedBy>
  <cp:lastPrinted>2010-11-13T08:36:56Z</cp:lastPrinted>
  <dcterms:created xsi:type="dcterms:W3CDTF">1997-02-26T13:46:56Z</dcterms:created>
  <dcterms:modified xsi:type="dcterms:W3CDTF">2010-12-08T10:09:02Z</dcterms:modified>
  <cp:category/>
  <cp:version/>
  <cp:contentType/>
  <cp:contentStatus/>
</cp:coreProperties>
</file>